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20" windowHeight="1495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<sst xmlns="http://schemas.openxmlformats.org/spreadsheetml/2006/main" count="13" uniqueCount="10">
  <si>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Отчет № 7. 16.08.2017 16:27:42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</si>
  <si>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</si>
  <si>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главы муниципального образования Горный сельсовет Оренбургского района Оренбургской области</t>
  </si>
  <si>
    <t>По состоянию на 14.08.2017</t>
  </si>
  <si>
    <t>В руб.</t>
  </si>
  <si>
    <t>1</t>
  </si>
  <si>
    <t>1.</t>
  </si>
  <si>
    <t/>
  </si>
  <si>
    <t>2.</t>
  </si>
  <si>
    <t>3.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</si>
</sst>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  <xf numFmtId="0" fontId="41" fillId="34" borderId="13" xfId="0" applyNumberFormat="1" applyFont="1" applyFill="1" applyBorder="1" applyAlignment="1">
      <alignment horizontal="center" vertical="center" wrapText="1"/>
    </xf>
    <xf numFmtId="0" fontId="41" fillId="34" borderId="14" xfId="0" applyNumberFormat="1" applyFont="1" applyFill="1" applyBorder="1" applyAlignment="1">
      <alignment horizontal="center" vertical="center" wrapText="1"/>
    </xf>
    <xf numFmtId="0" fontId="41" fillId="34" borderId="15" xfId="0" applyNumberFormat="1" applyFont="1" applyFill="1" applyBorder="1" applyAlignment="1">
      <alignment horizontal="center" vertical="center" wrapText="1"/>
    </xf>
    <xf numFmtId="0" fontId="41" fillId="34" borderId="16" xfId="0" applyNumberFormat="1" applyFont="1" applyFill="1" applyBorder="1" applyAlignment="1">
      <alignment horizontal="center" vertical="center" wrapText="1"/>
    </xf>
    <xf numFmtId="0" fontId="41" fillId="34" borderId="16" xfId="0" applyNumberFormat="1" applyFont="1" applyFill="1" applyBorder="1" applyAlignment="1" quotePrefix="1">
      <alignment horizontal="center" vertical="center" wrapText="1"/>
    </xf>
    <xf numFmtId="0" fontId="42" fillId="33" borderId="16" xfId="0" applyNumberFormat="1" applyFont="1" applyFill="1" applyBorder="1" applyAlignment="1" quotePrefix="1">
      <alignment horizontal="center" vertical="center" wrapText="1"/>
    </xf>
    <xf numFmtId="0" fontId="42" fillId="33" borderId="16" xfId="0" applyNumberFormat="1" applyFont="1" applyFill="1" applyBorder="1" applyAlignment="1">
      <alignment horizontal="left" vertical="center" wrapText="1"/>
    </xf>
    <xf numFmtId="4" fontId="42" fillId="33" borderId="16" xfId="0" applyNumberFormat="1" applyFont="1" applyFill="1" applyBorder="1" applyAlignment="1">
      <alignment horizontal="right" vertical="center" wrapText="1"/>
    </xf>
    <xf numFmtId="1" fontId="42" fillId="33" borderId="16" xfId="0" applyNumberFormat="1" applyFont="1" applyFill="1" applyBorder="1" applyAlignment="1">
      <alignment horizontal="center" vertical="center" wrapText="1"/>
    </xf>
    <xf numFmtId="164" fontId="42" fillId="33" borderId="16" xfId="0" applyNumberFormat="1" applyFont="1" applyFill="1" applyBorder="1" applyAlignment="1">
      <alignment horizontal="center" vertical="center" wrapText="1"/>
    </xf>
    <xf numFmtId="0" fontId="41" fillId="34" borderId="16" xfId="0" applyNumberFormat="1" applyFont="1" applyFill="1" applyBorder="1" applyAlignment="1">
      <alignment horizontal="left" vertical="center" wrapText="1"/>
    </xf>
    <xf numFmtId="4" fontId="41" fillId="34" borderId="16" xfId="0" applyNumberFormat="1" applyFont="1" applyFill="1" applyBorder="1" applyAlignment="1">
      <alignment horizontal="right" vertical="center" wrapText="1"/>
    </xf>
    <xf numFmtId="1" fontId="41" fillId="34" borderId="16" xfId="0" applyNumberFormat="1" applyFont="1" applyFill="1" applyBorder="1" applyAlignment="1">
      <alignment horizontal="center" vertical="center" wrapText="1"/>
    </xf>
    <xf numFmtId="164" fontId="41" fillId="3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38.00390625" style="0" customWidth="1"/>
    <col min="4" max="4" width="15.7109375" style="0" customWidth="1"/>
    <col min="5" max="5" width="11.14062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1.140625" style="0" customWidth="1"/>
    <col min="12" max="12" width="15.7109375" style="0" customWidth="1"/>
    <col min="13" max="13" width="18.57421875" style="0" customWidth="1"/>
  </cols>
  <sheetData>
    <row r="1" ht="15" customHeight="1">
      <c r="M1" s="1" t="s">
        <v>0</v>
      </c>
    </row>
    <row r="2" spans="1:13" ht="20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5">
      <c r="M4" s="4" t="s">
        <v>3</v>
      </c>
    </row>
    <row r="5" ht="15">
      <c r="M5" s="4" t="s">
        <v>4</v>
      </c>
    </row>
    <row r="6" spans="1:13" ht="15">
      <c r="A6" s="5" t="str">
        <f>"№
п/п"</f>
        <v>№
п/п</v>
      </c>
      <c r="B6" s="5" t="str">
        <f>"Фамилия, имя, отчество кандидата"</f>
        <v>Фамилия, имя, отчество кандидата</v>
      </c>
      <c r="C6" s="8" t="str">
        <f>"Поступило средств"</f>
        <v>Поступило средств</v>
      </c>
      <c r="D6" s="9"/>
      <c r="E6" s="9"/>
      <c r="F6" s="9"/>
      <c r="G6" s="10"/>
      <c r="H6" s="8" t="str">
        <f>"Израсходовано средств"</f>
        <v>Израсходовано средств</v>
      </c>
      <c r="I6" s="9"/>
      <c r="J6" s="9"/>
      <c r="K6" s="10"/>
      <c r="L6" s="8" t="str">
        <f>"Возвращено средств"</f>
        <v>Возвращено средств</v>
      </c>
      <c r="M6" s="10"/>
    </row>
    <row r="7" spans="1:13" ht="49.5" customHeight="1">
      <c r="A7" s="6"/>
      <c r="B7" s="6"/>
      <c r="C7" s="5" t="str">
        <f>"всего"</f>
        <v>всего</v>
      </c>
      <c r="D7" s="8" t="str">
        <f>"из них"</f>
        <v>из них</v>
      </c>
      <c r="E7" s="9"/>
      <c r="F7" s="9"/>
      <c r="G7" s="10"/>
      <c r="H7" s="5" t="str">
        <f>"всего"</f>
        <v>всего</v>
      </c>
      <c r="I7" s="8" t="str">
        <f>"из них финансовые операции по расходованию средств на сумму, превышающую 2 000 тыс. рублей"</f>
        <v>из них финансовые операции по расходованию средств на сумму, превышающую 2 000 тыс. рублей</v>
      </c>
      <c r="J7" s="9"/>
      <c r="K7" s="10"/>
      <c r="L7" s="5" t="str">
        <f>"сумма, руб."</f>
        <v>сумма, руб.</v>
      </c>
      <c r="M7" s="5" t="str">
        <f>"основание возврата"</f>
        <v>основание возврата</v>
      </c>
    </row>
    <row r="8" spans="1:13" ht="61.5" customHeight="1">
      <c r="A8" s="6"/>
      <c r="B8" s="6"/>
      <c r="C8" s="6"/>
      <c r="D8" s="8" t="str">
        <f>"пожертвования от юридических лиц на сумму, превышающую 1 000 тыс. рублей"</f>
        <v>пожертвования от юридических лиц на сумму, превышающую 1 000 тыс. рублей</v>
      </c>
      <c r="E8" s="10"/>
      <c r="F8" s="8" t="str">
        <f>"пожертвования от граждан на сумму, превышающую  1 000 тыс. рублей"</f>
        <v>пожертвования от граждан на сумму, превышающую  1 000 тыс. рублей</v>
      </c>
      <c r="G8" s="10"/>
      <c r="H8" s="6"/>
      <c r="I8" s="5" t="str">
        <f>"дата операции"</f>
        <v>дата операции</v>
      </c>
      <c r="J8" s="5" t="str">
        <f>"сумма, руб."</f>
        <v>сумма, руб.</v>
      </c>
      <c r="K8" s="5" t="str">
        <f>"назначение платежа"</f>
        <v>назначение платежа</v>
      </c>
      <c r="L8" s="6"/>
      <c r="M8" s="6"/>
    </row>
    <row r="9" spans="1:13" ht="51">
      <c r="A9" s="7"/>
      <c r="B9" s="7"/>
      <c r="C9" s="7"/>
      <c r="D9" s="11" t="str">
        <f>"сумма, руб."</f>
        <v>сумма, руб.</v>
      </c>
      <c r="E9" s="11" t="str">
        <f>"наименование юридического лица"</f>
        <v>наименование юридического лица</v>
      </c>
      <c r="F9" s="11" t="str">
        <f>"сумма, руб."</f>
        <v>сумма, руб.</v>
      </c>
      <c r="G9" s="11" t="str">
        <f>"кол-во граждан"</f>
        <v>кол-во граждан</v>
      </c>
      <c r="H9" s="7"/>
      <c r="I9" s="7"/>
      <c r="J9" s="7"/>
      <c r="K9" s="7"/>
      <c r="L9" s="7"/>
      <c r="M9" s="7"/>
    </row>
    <row r="10" spans="1:13" ht="15">
      <c r="A10" s="12" t="s">
        <v>5</v>
      </c>
      <c r="B10" s="11" t="str">
        <f>"2"</f>
        <v>2</v>
      </c>
      <c r="C10" s="11" t="str">
        <f>"3"</f>
        <v>3</v>
      </c>
      <c r="D10" s="11" t="str">
        <f>"4"</f>
        <v>4</v>
      </c>
      <c r="E10" s="11" t="str">
        <f>"5"</f>
        <v>5</v>
      </c>
      <c r="F10" s="11" t="str">
        <f>"6"</f>
        <v>6</v>
      </c>
      <c r="G10" s="11" t="str">
        <f>"7"</f>
        <v>7</v>
      </c>
      <c r="H10" s="11" t="str">
        <f>"8"</f>
        <v>8</v>
      </c>
      <c r="I10" s="11" t="str">
        <f>"9"</f>
        <v>9</v>
      </c>
      <c r="J10" s="11" t="str">
        <f>"10"</f>
        <v>10</v>
      </c>
      <c r="K10" s="11" t="str">
        <f>"11"</f>
        <v>11</v>
      </c>
      <c r="L10" s="11" t="str">
        <f>"12"</f>
        <v>12</v>
      </c>
      <c r="M10" s="11" t="str">
        <f>"13"</f>
        <v>13</v>
      </c>
    </row>
    <row r="11" spans="1:13" ht="15">
      <c r="A11" s="13" t="s">
        <v>6</v>
      </c>
      <c r="B11" s="14" t="str">
        <f>"Боклин Виктор Петрович"</f>
        <v>Боклин Виктор Петрович</v>
      </c>
      <c r="C11" s="15">
        <v>11000</v>
      </c>
      <c r="D11" s="15"/>
      <c r="E11" s="14">
        <f>""</f>
      </c>
      <c r="F11" s="15"/>
      <c r="G11" s="16"/>
      <c r="H11" s="15">
        <v>0</v>
      </c>
      <c r="I11" s="17"/>
      <c r="J11" s="15"/>
      <c r="K11" s="14">
        <f>""</f>
      </c>
      <c r="L11" s="15"/>
      <c r="M11" s="14">
        <f>""</f>
      </c>
    </row>
    <row r="12" spans="1:13" ht="15">
      <c r="A12" s="12" t="s">
        <v>7</v>
      </c>
      <c r="B12" s="18" t="str">
        <f>"Итого по кандидату"</f>
        <v>Итого по кандидату</v>
      </c>
      <c r="C12" s="19">
        <v>11000</v>
      </c>
      <c r="D12" s="19">
        <v>0</v>
      </c>
      <c r="E12" s="18">
        <f>""</f>
      </c>
      <c r="F12" s="19">
        <v>0</v>
      </c>
      <c r="G12" s="20"/>
      <c r="H12" s="19">
        <v>0</v>
      </c>
      <c r="I12" s="21"/>
      <c r="J12" s="19">
        <v>0</v>
      </c>
      <c r="K12" s="18">
        <f>""</f>
      </c>
      <c r="L12" s="19">
        <v>0</v>
      </c>
      <c r="M12" s="18">
        <f>""</f>
      </c>
    </row>
    <row r="13" spans="1:13" ht="15">
      <c r="A13" s="13" t="s">
        <v>8</v>
      </c>
      <c r="B13" s="14" t="str">
        <f>"Колчин Виктор Александрович"</f>
        <v>Колчин Виктор Александрович</v>
      </c>
      <c r="C13" s="15">
        <v>500</v>
      </c>
      <c r="D13" s="15"/>
      <c r="E13" s="14">
        <f>""</f>
      </c>
      <c r="F13" s="15"/>
      <c r="G13" s="16"/>
      <c r="H13" s="15">
        <v>24</v>
      </c>
      <c r="I13" s="17"/>
      <c r="J13" s="15"/>
      <c r="K13" s="14">
        <f>""</f>
      </c>
      <c r="L13" s="15"/>
      <c r="M13" s="14">
        <f>""</f>
      </c>
    </row>
    <row r="14" spans="1:13" ht="15">
      <c r="A14" s="12" t="s">
        <v>7</v>
      </c>
      <c r="B14" s="18" t="str">
        <f>"Итого по кандидату"</f>
        <v>Итого по кандидату</v>
      </c>
      <c r="C14" s="19">
        <v>500</v>
      </c>
      <c r="D14" s="19">
        <v>0</v>
      </c>
      <c r="E14" s="18">
        <f>""</f>
      </c>
      <c r="F14" s="19">
        <v>0</v>
      </c>
      <c r="G14" s="20"/>
      <c r="H14" s="19">
        <v>24</v>
      </c>
      <c r="I14" s="21"/>
      <c r="J14" s="19">
        <v>0</v>
      </c>
      <c r="K14" s="18">
        <f>""</f>
      </c>
      <c r="L14" s="19">
        <v>0</v>
      </c>
      <c r="M14" s="18">
        <f>""</f>
      </c>
    </row>
    <row r="15" spans="1:13" ht="15">
      <c r="A15" s="13" t="s">
        <v>9</v>
      </c>
      <c r="B15" s="14" t="str">
        <f>"Николаев Александр Тимофеевич"</f>
        <v>Николаев Александр Тимофеевич</v>
      </c>
      <c r="C15" s="15">
        <v>300</v>
      </c>
      <c r="D15" s="15"/>
      <c r="E15" s="14">
        <f>""</f>
      </c>
      <c r="F15" s="15"/>
      <c r="G15" s="16"/>
      <c r="H15" s="15">
        <v>259.5</v>
      </c>
      <c r="I15" s="17"/>
      <c r="J15" s="15"/>
      <c r="K15" s="14">
        <f>""</f>
      </c>
      <c r="L15" s="15"/>
      <c r="M15" s="14">
        <f>""</f>
      </c>
    </row>
    <row r="16" spans="1:13" ht="15">
      <c r="A16" s="12" t="s">
        <v>7</v>
      </c>
      <c r="B16" s="18" t="str">
        <f>"Итого по кандидату"</f>
        <v>Итого по кандидату</v>
      </c>
      <c r="C16" s="19">
        <v>300</v>
      </c>
      <c r="D16" s="19">
        <v>0</v>
      </c>
      <c r="E16" s="18">
        <f>""</f>
      </c>
      <c r="F16" s="19">
        <v>0</v>
      </c>
      <c r="G16" s="20"/>
      <c r="H16" s="19">
        <v>259.5</v>
      </c>
      <c r="I16" s="21"/>
      <c r="J16" s="19">
        <v>0</v>
      </c>
      <c r="K16" s="18">
        <f>""</f>
      </c>
      <c r="L16" s="19">
        <v>0</v>
      </c>
      <c r="M16" s="18">
        <f>""</f>
      </c>
    </row>
    <row r="17" spans="1:13" ht="15">
      <c r="A17" s="12" t="s">
        <v>7</v>
      </c>
      <c r="B17" s="18" t="str">
        <f>"Итого"</f>
        <v>Итого</v>
      </c>
      <c r="C17" s="19">
        <v>11800</v>
      </c>
      <c r="D17" s="19">
        <v>0</v>
      </c>
      <c r="E17" s="18">
        <f>""</f>
      </c>
      <c r="F17" s="19">
        <v>0</v>
      </c>
      <c r="G17" s="20">
        <v>0</v>
      </c>
      <c r="H17" s="19">
        <v>283.5</v>
      </c>
      <c r="I17" s="21"/>
      <c r="J17" s="19">
        <v>0</v>
      </c>
      <c r="K17" s="18">
        <f>""</f>
      </c>
      <c r="L17" s="19">
        <v>0</v>
      </c>
      <c r="M17" s="18">
        <f>""</f>
      </c>
    </row>
  </sheetData>
  <sheetProtection/>
  <mergeCells count="18">
    <mergeCell ref="I7:K7"/>
    <mergeCell ref="L7:L9"/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2017-08-16T11:27:55Z</dcterms:created>
  <dcterms:modified xsi:type="dcterms:W3CDTF">2017-08-16T11:30:53Z</dcterms:modified>
  <cp:category/>
  <cp:version/>
  <cp:contentType/>
  <cp:contentStatus/>
</cp:coreProperties>
</file>